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definedNames>
    <definedName name="_xlnm._FilterDatabase" localSheetId="0" hidden="1">Sheet1!$A$3:$I$41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<sst xmlns="http://schemas.openxmlformats.org/spreadsheetml/2006/main" count="48">
  <si>
    <t>2024年开江县县级政府性基金预算支出决算表</t>
  </si>
  <si>
    <r>
      <rPr>
        <sz val="11"/>
        <rFont val="SimSun"/>
        <charset val="134"/>
      </rPr>
      <t>单位：</t>
    </r>
  </si>
  <si>
    <t>万元</t>
  </si>
  <si>
    <r>
      <rPr>
        <b/>
        <sz val="11"/>
        <rFont val="SimSun"/>
        <charset val="134"/>
      </rPr>
      <t>预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算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科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目</t>
    </r>
  </si>
  <si>
    <r>
      <rPr>
        <b/>
        <sz val="11"/>
        <rFont val="SimSun"/>
        <charset val="134"/>
      </rPr>
      <t xml:space="preserve">年初
</t>
    </r>
    <r>
      <rPr>
        <b/>
        <sz val="11"/>
        <rFont val="SimSun"/>
        <charset val="134"/>
      </rPr>
      <t>预算数</t>
    </r>
  </si>
  <si>
    <t>变动
预算数</t>
  </si>
  <si>
    <r>
      <rPr>
        <b/>
        <sz val="11"/>
        <rFont val="SimSun"/>
        <charset val="134"/>
      </rPr>
      <t>决算数</t>
    </r>
  </si>
  <si>
    <r>
      <rPr>
        <b/>
        <sz val="11"/>
        <rFont val="SimSun"/>
        <charset val="134"/>
      </rPr>
      <t>为变动预算数的</t>
    </r>
    <r>
      <rPr>
        <b/>
        <sz val="11"/>
        <rFont val="Arial"/>
        <charset val="134"/>
      </rPr>
      <t>%</t>
    </r>
  </si>
  <si>
    <r>
      <rPr>
        <b/>
        <sz val="11"/>
        <rFont val="SimSun"/>
        <charset val="134"/>
      </rPr>
      <t>为上年
决算数的</t>
    </r>
    <r>
      <rPr>
        <b/>
        <sz val="11"/>
        <rFont val="Arial"/>
        <charset val="134"/>
      </rPr>
      <t>%</t>
    </r>
  </si>
  <si>
    <r>
      <rPr>
        <b/>
        <sz val="11"/>
        <rFont val="SimSun"/>
        <charset val="134"/>
      </rPr>
      <t>一、科学技术支出</t>
    </r>
  </si>
  <si>
    <r>
      <rPr>
        <sz val="11"/>
        <rFont val="SimSun"/>
        <charset val="134"/>
      </rPr>
      <t>核电站乏燃料处理处置基金支出</t>
    </r>
  </si>
  <si>
    <r>
      <rPr>
        <b/>
        <sz val="11"/>
        <rFont val="SimSun"/>
        <charset val="134"/>
      </rPr>
      <t>二、文化旅游体育与传媒支出</t>
    </r>
  </si>
  <si>
    <r>
      <rPr>
        <sz val="11"/>
        <rFont val="SimSun"/>
        <charset val="134"/>
      </rPr>
      <t>国家电影事业发展专项资金安排的支出</t>
    </r>
  </si>
  <si>
    <r>
      <rPr>
        <sz val="11"/>
        <rFont val="SimSun"/>
        <charset val="134"/>
      </rPr>
      <t>旅游发展基金支出</t>
    </r>
  </si>
  <si>
    <r>
      <rPr>
        <b/>
        <sz val="11"/>
        <rFont val="SimSun"/>
        <charset val="134"/>
      </rPr>
      <t>三、社会保障和就业支出</t>
    </r>
  </si>
  <si>
    <t>大中型水库移民后期扶持基金支出</t>
  </si>
  <si>
    <r>
      <rPr>
        <sz val="11"/>
        <rFont val="SimSun"/>
        <charset val="134"/>
      </rPr>
      <t>小型水库移民扶助基金安排的支出</t>
    </r>
  </si>
  <si>
    <r>
      <rPr>
        <sz val="11"/>
        <rFont val="SimSun"/>
        <charset val="134"/>
      </rPr>
      <t xml:space="preserve">小型水库移民扶助基金对应专项债务收
</t>
    </r>
    <r>
      <rPr>
        <sz val="11"/>
        <rFont val="SimSun"/>
        <charset val="134"/>
      </rPr>
      <t>入安排的支出</t>
    </r>
  </si>
  <si>
    <r>
      <rPr>
        <b/>
        <sz val="11"/>
        <rFont val="SimSun"/>
        <charset val="134"/>
      </rPr>
      <t>四、节能环保支出</t>
    </r>
  </si>
  <si>
    <r>
      <rPr>
        <sz val="11"/>
        <rFont val="SimSun"/>
        <charset val="134"/>
      </rPr>
      <t>可再生能源电价附加收入安排的支出</t>
    </r>
  </si>
  <si>
    <r>
      <rPr>
        <b/>
        <sz val="11"/>
        <rFont val="SimSun"/>
        <charset val="134"/>
      </rPr>
      <t>五、城乡社区支出</t>
    </r>
  </si>
  <si>
    <t>国有土地使用权出让收入安排的支出</t>
  </si>
  <si>
    <r>
      <rPr>
        <sz val="11"/>
        <rFont val="SimSun"/>
        <charset val="134"/>
      </rPr>
      <t>国有土地收益基金安排的支出</t>
    </r>
  </si>
  <si>
    <r>
      <rPr>
        <sz val="11"/>
        <rFont val="SimSun"/>
        <charset val="134"/>
      </rPr>
      <t>农业土地开发资金安排的支出</t>
    </r>
  </si>
  <si>
    <r>
      <rPr>
        <sz val="11"/>
        <rFont val="SimSun"/>
        <charset val="134"/>
      </rPr>
      <t>城市基础设施配套费安排的支出</t>
    </r>
  </si>
  <si>
    <r>
      <rPr>
        <sz val="11"/>
        <rFont val="SimSun"/>
        <charset val="134"/>
      </rPr>
      <t>污水处理费安排的支出</t>
    </r>
  </si>
  <si>
    <t>棚户区改造专项债券收入安排的支出</t>
  </si>
  <si>
    <r>
      <rPr>
        <sz val="11"/>
        <rFont val="SimSun"/>
        <charset val="134"/>
      </rPr>
      <t xml:space="preserve">城市基础设施配套费对应专项债务收入
</t>
    </r>
    <r>
      <rPr>
        <sz val="11"/>
        <rFont val="SimSun"/>
        <charset val="134"/>
      </rPr>
      <t>安排的支出</t>
    </r>
  </si>
  <si>
    <r>
      <rPr>
        <sz val="11"/>
        <rFont val="SimSun"/>
        <charset val="134"/>
      </rPr>
      <t xml:space="preserve">污水处理费对应专项债务收入安排的支
</t>
    </r>
    <r>
      <rPr>
        <sz val="11"/>
        <rFont val="SimSun"/>
        <charset val="134"/>
      </rPr>
      <t>出</t>
    </r>
  </si>
  <si>
    <r>
      <rPr>
        <sz val="11"/>
        <rFont val="SimSun"/>
        <charset val="134"/>
      </rPr>
      <t xml:space="preserve">国有土地使用权出让收入对应专项债务
</t>
    </r>
    <r>
      <rPr>
        <sz val="11"/>
        <rFont val="SimSun"/>
        <charset val="134"/>
      </rPr>
      <t>收入安排的支出</t>
    </r>
  </si>
  <si>
    <r>
      <rPr>
        <b/>
        <sz val="11"/>
        <rFont val="SimSun"/>
        <charset val="134"/>
      </rPr>
      <t>六、农林水支出</t>
    </r>
  </si>
  <si>
    <t>大中型水库库区基金安排的支出</t>
  </si>
  <si>
    <t>国家重大水利工程建设基金安排的支出</t>
  </si>
  <si>
    <r>
      <rPr>
        <b/>
        <sz val="11"/>
        <rFont val="SimSun"/>
        <charset val="134"/>
      </rPr>
      <t>七、交通运输支出</t>
    </r>
  </si>
  <si>
    <r>
      <rPr>
        <sz val="11"/>
        <rFont val="SimSun"/>
        <charset val="134"/>
      </rPr>
      <t>车辆通行费安排的支出</t>
    </r>
  </si>
  <si>
    <r>
      <rPr>
        <sz val="11"/>
        <rFont val="SimSun"/>
        <charset val="134"/>
      </rPr>
      <t>民航发展基金支出</t>
    </r>
  </si>
  <si>
    <r>
      <rPr>
        <sz val="11"/>
        <rFont val="SimSun"/>
        <charset val="134"/>
      </rPr>
      <t>政府收费公路专项债券收入安排的支出</t>
    </r>
  </si>
  <si>
    <r>
      <rPr>
        <sz val="11"/>
        <rFont val="SimSun"/>
        <charset val="134"/>
      </rPr>
      <t xml:space="preserve">车辆通行费对应专项债务收入安排的支
</t>
    </r>
    <r>
      <rPr>
        <sz val="11"/>
        <rFont val="SimSun"/>
        <charset val="134"/>
      </rPr>
      <t>出</t>
    </r>
  </si>
  <si>
    <r>
      <rPr>
        <b/>
        <sz val="11"/>
        <rFont val="SimSun"/>
        <charset val="134"/>
      </rPr>
      <t>八、资源勘探工业信息等支出</t>
    </r>
  </si>
  <si>
    <r>
      <rPr>
        <sz val="11"/>
        <rFont val="SimSun"/>
        <charset val="134"/>
      </rPr>
      <t>农网还贷资金支出</t>
    </r>
  </si>
  <si>
    <r>
      <rPr>
        <b/>
        <sz val="11"/>
        <rFont val="SimSun"/>
        <charset val="134"/>
      </rPr>
      <t>九、其他支出</t>
    </r>
  </si>
  <si>
    <r>
      <rPr>
        <sz val="11"/>
        <rFont val="SimSun"/>
        <charset val="134"/>
      </rPr>
      <t xml:space="preserve">其他政府性基金及对应专项债务收入安
</t>
    </r>
    <r>
      <rPr>
        <sz val="11"/>
        <rFont val="SimSun"/>
        <charset val="134"/>
      </rPr>
      <t>排的支出</t>
    </r>
  </si>
  <si>
    <r>
      <rPr>
        <sz val="11"/>
        <rFont val="SimSun"/>
        <charset val="134"/>
      </rPr>
      <t>彩票发行销售机构业务费安排的支出</t>
    </r>
  </si>
  <si>
    <r>
      <rPr>
        <sz val="11"/>
        <rFont val="SimSun"/>
        <charset val="134"/>
      </rPr>
      <t>彩票公益金安排的支出</t>
    </r>
  </si>
  <si>
    <r>
      <rPr>
        <b/>
        <sz val="11"/>
        <rFont val="SimSun"/>
        <charset val="134"/>
      </rPr>
      <t>十、债务付息支出</t>
    </r>
  </si>
  <si>
    <t>十一、债务发行费用支出</t>
  </si>
  <si>
    <r>
      <rPr>
        <b/>
        <sz val="11"/>
        <rFont val="SimSun"/>
        <charset val="134"/>
      </rPr>
      <t>十二、抗疫特别国债安排的支出</t>
    </r>
  </si>
  <si>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政府性基金预算支出合计</t>
    </r>
  </si>
</sst>
</file>

<file path=xl/styles.xml><?xml version="1.0" encoding="utf-8"?>
<styleSheet xmlns="http://schemas.openxmlformats.org/spreadsheetml/2006/main">
  <numFmts count="7">
    <numFmt numFmtId="176" formatCode="0.0_);[Red]\(0.0\)"/>
    <numFmt numFmtId="44" formatCode="_ &quot;￥&quot;* #,##0.00_ ;_ &quot;￥&quot;* \-#,##0.00_ ;_ &quot;￥&quot;* &quot;-&quot;??_ ;_ @_ "/>
    <numFmt numFmtId="177" formatCode="0.0%"/>
    <numFmt numFmtId="42" formatCode="_ &quot;￥&quot;* #,##0_ ;_ &quot;￥&quot;* \-#,##0_ ;_ &quot;￥&quot;* &quot;-&quot;_ ;_ @_ "/>
    <numFmt numFmtId="178" formatCode="0.0"/>
    <numFmt numFmtId="41" formatCode="_ * #,##0_ ;_ * \-#,##0_ ;_ * &quot;-&quot;_ ;_ @_ "/>
    <numFmt numFmtId="43" formatCode="_ * #,##0.00_ ;_ * \-#,##0.00_ ;_ * &quot;-&quot;??_ ;_ @_ "/>
  </numFmts>
  <fonts count="30">
    <font>
      <sz val="11"/>
      <color rgb="FF000000"/>
      <name val="Arial"/>
      <charset val="204"/>
    </font>
    <font>
      <b/>
      <sz val="20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Arial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4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2">
    <xf numFmtId="49" fontId="0" fillId="0" borderId="0" xfId="0" applyNumberFormat="1" applyFill="1" applyBorder="1" applyAlignment="1">
      <alignment horizontal="left" vertical="top" wrapText="1"/>
    </xf>
    <xf numFmtId="10" fontId="0" fillId="0" borderId="0" xfId="0" applyNumberFormat="1" applyFill="1" applyBorder="1" applyAlignment="1">
      <alignment horizontal="left" vertical="top" wrapText="1"/>
    </xf>
    <xf numFmtId="176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right" wrapText="1"/>
    </xf>
    <xf numFmtId="10" fontId="2" fillId="0" borderId="0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10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2"/>
    </xf>
    <xf numFmtId="1" fontId="5" fillId="0" borderId="1" xfId="0" applyNumberFormat="1" applyFont="1" applyFill="1" applyBorder="1" applyAlignment="1">
      <alignment horizontal="right" vertical="center" wrapText="1"/>
    </xf>
    <xf numFmtId="178" fontId="5" fillId="0" borderId="1" xfId="0" applyNumberFormat="1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10" fontId="5" fillId="0" borderId="1" xfId="0" applyNumberFormat="1" applyFont="1" applyFill="1" applyBorder="1" applyAlignment="1">
      <alignment horizontal="right" vertical="center" wrapText="1"/>
    </xf>
    <xf numFmtId="10" fontId="6" fillId="0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 indent="2"/>
    </xf>
    <xf numFmtId="0" fontId="0" fillId="0" borderId="1" xfId="0" applyFill="1" applyBorder="1" applyAlignment="1">
      <alignment horizontal="left" vertical="top" wrapText="1"/>
    </xf>
    <xf numFmtId="3" fontId="7" fillId="0" borderId="2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indent="3"/>
    </xf>
    <xf numFmtId="176" fontId="8" fillId="0" borderId="0" xfId="0" applyNumberFormat="1" applyFont="1" applyFill="1" applyBorder="1" applyAlignment="1">
      <alignment horizontal="left" vertical="top" wrapText="1"/>
    </xf>
    <xf numFmtId="176" fontId="6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topLeftCell="A34" workbookViewId="0">
      <selection activeCell="K52" sqref="K52"/>
    </sheetView>
  </sheetViews>
  <sheetFormatPr defaultColWidth="10.25" defaultRowHeight="14.25"/>
  <cols>
    <col min="1" max="1" width="42.375" customWidth="1"/>
    <col min="2" max="4" width="10.375" customWidth="1"/>
    <col min="5" max="5" width="7.5" customWidth="1"/>
    <col min="6" max="6" width="2.625" customWidth="1"/>
    <col min="7" max="7" width="4.625" customWidth="1"/>
    <col min="8" max="8" width="7.25" style="1" customWidth="1"/>
    <col min="9" max="9" width="12.25" style="2" customWidth="1"/>
  </cols>
  <sheetData>
    <row r="1" ht="25.5" customHeight="1" spans="1:9">
      <c r="A1" s="3" t="s">
        <v>0</v>
      </c>
      <c r="B1" s="4"/>
      <c r="C1" s="4"/>
      <c r="D1" s="4"/>
      <c r="E1" s="4"/>
      <c r="F1" s="4"/>
      <c r="G1" s="4"/>
      <c r="I1" s="30"/>
    </row>
    <row r="2" ht="13.5" customHeight="1" spans="1:8">
      <c r="A2" s="4"/>
      <c r="B2" s="4"/>
      <c r="C2" s="4"/>
      <c r="D2" s="4"/>
      <c r="E2" s="4"/>
      <c r="F2" s="5" t="s">
        <v>1</v>
      </c>
      <c r="G2" s="4"/>
      <c r="H2" s="6" t="s">
        <v>2</v>
      </c>
    </row>
    <row r="3" ht="30.6" customHeight="1" spans="1:8">
      <c r="A3" s="7" t="s">
        <v>3</v>
      </c>
      <c r="B3" s="7" t="s">
        <v>4</v>
      </c>
      <c r="C3" s="8" t="s">
        <v>5</v>
      </c>
      <c r="D3" s="7" t="s">
        <v>6</v>
      </c>
      <c r="E3" s="8" t="s">
        <v>7</v>
      </c>
      <c r="F3" s="7"/>
      <c r="G3" s="8" t="s">
        <v>8</v>
      </c>
      <c r="H3" s="9"/>
    </row>
    <row r="4" ht="28.5" customHeight="1" spans="1:8">
      <c r="A4" s="10" t="s">
        <v>9</v>
      </c>
      <c r="B4" s="11"/>
      <c r="C4" s="11"/>
      <c r="D4" s="11"/>
      <c r="E4" s="12"/>
      <c r="F4" s="13"/>
      <c r="G4" s="12"/>
      <c r="H4" s="14"/>
    </row>
    <row r="5" ht="28.5" customHeight="1" spans="1:8">
      <c r="A5" s="15" t="s">
        <v>10</v>
      </c>
      <c r="B5" s="16"/>
      <c r="C5" s="16"/>
      <c r="D5" s="16"/>
      <c r="E5" s="17"/>
      <c r="F5" s="13"/>
      <c r="G5" s="17"/>
      <c r="H5" s="14"/>
    </row>
    <row r="6" ht="28.5" customHeight="1" spans="1:8">
      <c r="A6" s="10" t="s">
        <v>11</v>
      </c>
      <c r="B6" s="11"/>
      <c r="C6" s="11">
        <v>206</v>
      </c>
      <c r="D6" s="11"/>
      <c r="E6" s="18">
        <f>D6/C6</f>
        <v>0</v>
      </c>
      <c r="F6" s="14"/>
      <c r="G6" s="19"/>
      <c r="H6" s="20"/>
    </row>
    <row r="7" ht="28.5" customHeight="1" spans="1:8">
      <c r="A7" s="15" t="s">
        <v>12</v>
      </c>
      <c r="B7" s="16"/>
      <c r="C7" s="16">
        <v>206</v>
      </c>
      <c r="D7" s="16"/>
      <c r="E7" s="21">
        <f>D7/C7</f>
        <v>0</v>
      </c>
      <c r="F7" s="22"/>
      <c r="G7" s="23"/>
      <c r="H7" s="24"/>
    </row>
    <row r="8" ht="28.5" customHeight="1" spans="1:8">
      <c r="A8" s="15" t="s">
        <v>13</v>
      </c>
      <c r="B8" s="16"/>
      <c r="C8" s="16"/>
      <c r="D8" s="16"/>
      <c r="E8" s="18"/>
      <c r="F8" s="14"/>
      <c r="G8" s="19"/>
      <c r="H8" s="20"/>
    </row>
    <row r="9" ht="28.5" customHeight="1" spans="1:8">
      <c r="A9" s="10" t="s">
        <v>14</v>
      </c>
      <c r="B9" s="11"/>
      <c r="C9" s="11"/>
      <c r="D9" s="11"/>
      <c r="E9" s="18"/>
      <c r="F9" s="14"/>
      <c r="G9" s="19"/>
      <c r="H9" s="20"/>
    </row>
    <row r="10" ht="28.5" customHeight="1" spans="1:8">
      <c r="A10" s="25" t="s">
        <v>15</v>
      </c>
      <c r="B10" s="16"/>
      <c r="C10" s="16"/>
      <c r="D10" s="16"/>
      <c r="E10" s="21"/>
      <c r="F10" s="22"/>
      <c r="G10" s="23"/>
      <c r="H10" s="24"/>
    </row>
    <row r="11" ht="28.5" customHeight="1" spans="1:8">
      <c r="A11" s="15" t="s">
        <v>16</v>
      </c>
      <c r="B11" s="16"/>
      <c r="C11" s="16"/>
      <c r="D11" s="26"/>
      <c r="E11" s="18"/>
      <c r="F11" s="14"/>
      <c r="G11" s="19"/>
      <c r="H11" s="20"/>
    </row>
    <row r="12" ht="30.2" customHeight="1" spans="1:8">
      <c r="A12" s="15" t="s">
        <v>17</v>
      </c>
      <c r="B12" s="16"/>
      <c r="C12" s="26"/>
      <c r="D12" s="26"/>
      <c r="E12" s="18"/>
      <c r="F12" s="14"/>
      <c r="G12" s="19"/>
      <c r="H12" s="20"/>
    </row>
    <row r="13" ht="28.5" customHeight="1" spans="1:8">
      <c r="A13" s="10" t="s">
        <v>18</v>
      </c>
      <c r="B13" s="11"/>
      <c r="C13" s="11"/>
      <c r="D13" s="11"/>
      <c r="E13" s="18"/>
      <c r="F13" s="14"/>
      <c r="G13" s="19"/>
      <c r="H13" s="20"/>
    </row>
    <row r="14" ht="28.5" customHeight="1" spans="1:8">
      <c r="A14" s="15" t="s">
        <v>19</v>
      </c>
      <c r="B14" s="16"/>
      <c r="C14" s="16"/>
      <c r="D14" s="16"/>
      <c r="E14" s="18"/>
      <c r="F14" s="14"/>
      <c r="G14" s="19"/>
      <c r="H14" s="20"/>
    </row>
    <row r="15" ht="28.5" customHeight="1" spans="1:8">
      <c r="A15" s="10" t="s">
        <v>20</v>
      </c>
      <c r="B15" s="27">
        <v>153430</v>
      </c>
      <c r="C15" s="11">
        <v>179170</v>
      </c>
      <c r="D15" s="11">
        <v>170023</v>
      </c>
      <c r="E15" s="18">
        <f>D15/C15</f>
        <v>0.948947926550204</v>
      </c>
      <c r="F15" s="14"/>
      <c r="G15" s="18">
        <f>170023/146553</f>
        <v>1.16014684107456</v>
      </c>
      <c r="H15" s="14"/>
    </row>
    <row r="16" ht="28.5" customHeight="1" spans="1:8">
      <c r="A16" s="25" t="s">
        <v>21</v>
      </c>
      <c r="B16" s="16">
        <v>152430</v>
      </c>
      <c r="C16" s="16">
        <v>163648</v>
      </c>
      <c r="D16" s="16">
        <v>155458</v>
      </c>
      <c r="E16" s="18">
        <f t="shared" ref="E16:E24" si="0">D16/C16</f>
        <v>0.949953558858037</v>
      </c>
      <c r="F16" s="14"/>
      <c r="G16" s="21">
        <f>155458/135556</f>
        <v>1.14681755141786</v>
      </c>
      <c r="H16" s="22"/>
    </row>
    <row r="17" ht="28.5" customHeight="1" spans="1:8">
      <c r="A17" s="15" t="s">
        <v>22</v>
      </c>
      <c r="B17" s="16"/>
      <c r="C17" s="16"/>
      <c r="D17" s="16"/>
      <c r="E17" s="18"/>
      <c r="F17" s="14"/>
      <c r="G17" s="21"/>
      <c r="H17" s="22"/>
    </row>
    <row r="18" ht="28.5" customHeight="1" spans="1:8">
      <c r="A18" s="15" t="s">
        <v>23</v>
      </c>
      <c r="B18" s="16"/>
      <c r="C18" s="16"/>
      <c r="D18" s="16"/>
      <c r="E18" s="18"/>
      <c r="F18" s="14"/>
      <c r="G18" s="21"/>
      <c r="H18" s="22"/>
    </row>
    <row r="19" ht="28.5" customHeight="1" spans="1:8">
      <c r="A19" s="15" t="s">
        <v>24</v>
      </c>
      <c r="B19" s="16">
        <v>500</v>
      </c>
      <c r="C19" s="16">
        <v>399</v>
      </c>
      <c r="D19" s="16">
        <v>262</v>
      </c>
      <c r="E19" s="18">
        <f t="shared" si="0"/>
        <v>0.656641604010025</v>
      </c>
      <c r="F19" s="14"/>
      <c r="G19" s="21">
        <f>262/60</f>
        <v>4.36666666666667</v>
      </c>
      <c r="H19" s="22"/>
    </row>
    <row r="20" ht="28.5" customHeight="1" spans="1:8">
      <c r="A20" s="15" t="s">
        <v>25</v>
      </c>
      <c r="B20" s="16">
        <v>500</v>
      </c>
      <c r="C20" s="16">
        <v>820</v>
      </c>
      <c r="D20" s="16"/>
      <c r="E20" s="18">
        <f t="shared" si="0"/>
        <v>0</v>
      </c>
      <c r="F20" s="14"/>
      <c r="G20" s="21"/>
      <c r="H20" s="22"/>
    </row>
    <row r="21" ht="28.5" customHeight="1" spans="1:8">
      <c r="A21" s="25" t="s">
        <v>26</v>
      </c>
      <c r="B21" s="16"/>
      <c r="C21" s="16">
        <v>12003</v>
      </c>
      <c r="D21" s="16">
        <v>12003</v>
      </c>
      <c r="E21" s="18">
        <f t="shared" si="0"/>
        <v>1</v>
      </c>
      <c r="F21" s="14"/>
      <c r="G21" s="18">
        <f>12003/10997</f>
        <v>1.09147949440757</v>
      </c>
      <c r="H21" s="14"/>
    </row>
    <row r="22" ht="30.2" customHeight="1" spans="1:8">
      <c r="A22" s="15" t="s">
        <v>27</v>
      </c>
      <c r="B22" s="16"/>
      <c r="C22" s="16"/>
      <c r="D22" s="26"/>
      <c r="E22" s="18"/>
      <c r="F22" s="14"/>
      <c r="G22" s="18"/>
      <c r="H22" s="14"/>
    </row>
    <row r="23" ht="30.2" customHeight="1" spans="1:8">
      <c r="A23" s="15" t="s">
        <v>28</v>
      </c>
      <c r="B23" s="26"/>
      <c r="C23" s="16"/>
      <c r="D23" s="26"/>
      <c r="E23" s="18"/>
      <c r="F23" s="14"/>
      <c r="G23" s="18"/>
      <c r="H23" s="14"/>
    </row>
    <row r="24" ht="30.2" customHeight="1" spans="1:8">
      <c r="A24" s="15" t="s">
        <v>29</v>
      </c>
      <c r="B24" s="26"/>
      <c r="C24" s="16"/>
      <c r="D24" s="26"/>
      <c r="E24" s="18"/>
      <c r="F24" s="14"/>
      <c r="G24" s="18"/>
      <c r="H24" s="14"/>
    </row>
    <row r="25" ht="28.5" customHeight="1" spans="1:8">
      <c r="A25" s="10" t="s">
        <v>30</v>
      </c>
      <c r="B25" s="11"/>
      <c r="C25" s="11">
        <v>4563</v>
      </c>
      <c r="D25" s="11">
        <v>2072</v>
      </c>
      <c r="E25" s="18">
        <f>D25/C25</f>
        <v>0.454087223317993</v>
      </c>
      <c r="F25" s="14"/>
      <c r="G25" s="18">
        <f>2072/269</f>
        <v>7.70260223048327</v>
      </c>
      <c r="H25" s="14"/>
    </row>
    <row r="26" ht="29.1" customHeight="1" spans="1:8">
      <c r="A26" s="25" t="s">
        <v>31</v>
      </c>
      <c r="B26" s="16"/>
      <c r="C26" s="16">
        <v>3350</v>
      </c>
      <c r="D26" s="16">
        <v>1261</v>
      </c>
      <c r="E26" s="21">
        <f>D26/C26</f>
        <v>0.376417910447761</v>
      </c>
      <c r="F26" s="22"/>
      <c r="G26" s="21">
        <f>1261/269</f>
        <v>4.68773234200744</v>
      </c>
      <c r="H26" s="22"/>
    </row>
    <row r="27" ht="28.5" customHeight="1" spans="1:9">
      <c r="A27" s="25" t="s">
        <v>32</v>
      </c>
      <c r="B27" s="16"/>
      <c r="C27" s="16">
        <v>107</v>
      </c>
      <c r="D27" s="16"/>
      <c r="E27" s="21"/>
      <c r="F27" s="22"/>
      <c r="G27" s="21"/>
      <c r="H27" s="22"/>
      <c r="I27" s="31"/>
    </row>
    <row r="28" ht="28.5" customHeight="1" spans="1:8">
      <c r="A28" s="10" t="s">
        <v>33</v>
      </c>
      <c r="B28" s="11"/>
      <c r="C28" s="11"/>
      <c r="D28" s="11"/>
      <c r="E28" s="18"/>
      <c r="F28" s="14"/>
      <c r="G28" s="18"/>
      <c r="H28" s="14"/>
    </row>
    <row r="29" ht="28.5" customHeight="1" spans="1:8">
      <c r="A29" s="15" t="s">
        <v>34</v>
      </c>
      <c r="B29" s="16"/>
      <c r="C29" s="16"/>
      <c r="D29" s="16"/>
      <c r="E29" s="18"/>
      <c r="F29" s="14"/>
      <c r="G29" s="18"/>
      <c r="H29" s="14"/>
    </row>
    <row r="30" ht="28.5" customHeight="1" spans="1:8">
      <c r="A30" s="15" t="s">
        <v>35</v>
      </c>
      <c r="B30" s="16"/>
      <c r="C30" s="16"/>
      <c r="D30" s="16"/>
      <c r="E30" s="18"/>
      <c r="F30" s="14"/>
      <c r="G30" s="18"/>
      <c r="H30" s="14"/>
    </row>
    <row r="31" ht="28.5" customHeight="1" spans="1:8">
      <c r="A31" s="15" t="s">
        <v>36</v>
      </c>
      <c r="B31" s="16"/>
      <c r="C31" s="16"/>
      <c r="D31" s="16"/>
      <c r="E31" s="18"/>
      <c r="F31" s="14"/>
      <c r="G31" s="18"/>
      <c r="H31" s="14"/>
    </row>
    <row r="32" ht="28.5" customHeight="1" spans="1:8">
      <c r="A32" s="15" t="s">
        <v>37</v>
      </c>
      <c r="B32" s="26"/>
      <c r="C32" s="16"/>
      <c r="D32" s="26"/>
      <c r="E32" s="18"/>
      <c r="F32" s="14"/>
      <c r="G32" s="18"/>
      <c r="H32" s="14"/>
    </row>
    <row r="33" ht="28.5" customHeight="1" spans="1:8">
      <c r="A33" s="10" t="s">
        <v>38</v>
      </c>
      <c r="B33" s="11"/>
      <c r="C33" s="11">
        <v>564</v>
      </c>
      <c r="D33" s="11"/>
      <c r="E33" s="18"/>
      <c r="F33" s="14"/>
      <c r="G33" s="18"/>
      <c r="H33" s="14"/>
    </row>
    <row r="34" ht="28.5" customHeight="1" spans="1:8">
      <c r="A34" s="15" t="s">
        <v>39</v>
      </c>
      <c r="B34" s="16"/>
      <c r="C34" s="16">
        <v>564</v>
      </c>
      <c r="D34" s="16"/>
      <c r="E34" s="18"/>
      <c r="F34" s="14"/>
      <c r="G34" s="18"/>
      <c r="H34" s="14"/>
    </row>
    <row r="35" ht="28.5" customHeight="1" spans="1:9">
      <c r="A35" s="10" t="s">
        <v>40</v>
      </c>
      <c r="B35" s="11"/>
      <c r="C35" s="11">
        <v>75833</v>
      </c>
      <c r="D35" s="11">
        <v>52831</v>
      </c>
      <c r="E35" s="18">
        <f>D35/C35</f>
        <v>0.696675589782812</v>
      </c>
      <c r="F35" s="14"/>
      <c r="G35" s="18">
        <f>52831/53172</f>
        <v>0.993586850221921</v>
      </c>
      <c r="H35" s="14"/>
      <c r="I35" s="31"/>
    </row>
    <row r="36" ht="30.2" customHeight="1" spans="1:8">
      <c r="A36" s="25" t="s">
        <v>41</v>
      </c>
      <c r="B36" s="16"/>
      <c r="C36" s="16">
        <v>73442</v>
      </c>
      <c r="D36" s="16">
        <v>52572</v>
      </c>
      <c r="E36" s="21">
        <f>D36/C36</f>
        <v>0.715830178916696</v>
      </c>
      <c r="F36" s="22"/>
      <c r="G36" s="21">
        <f>52572/52651</f>
        <v>0.998499553664698</v>
      </c>
      <c r="H36" s="22"/>
    </row>
    <row r="37" ht="30.2" customHeight="1" spans="1:8">
      <c r="A37" s="15" t="s">
        <v>42</v>
      </c>
      <c r="B37" s="16"/>
      <c r="C37" s="16"/>
      <c r="D37" s="16"/>
      <c r="E37" s="18"/>
      <c r="F37" s="14"/>
      <c r="G37" s="18"/>
      <c r="H37" s="14"/>
    </row>
    <row r="38" ht="30.2" customHeight="1" spans="1:8">
      <c r="A38" s="15" t="s">
        <v>43</v>
      </c>
      <c r="B38" s="16"/>
      <c r="C38" s="16">
        <v>2391</v>
      </c>
      <c r="D38" s="16">
        <v>259</v>
      </c>
      <c r="E38" s="21">
        <f>D38/C38</f>
        <v>0.108322877457131</v>
      </c>
      <c r="F38" s="22"/>
      <c r="G38" s="21">
        <f>259/521</f>
        <v>0.497120921305182</v>
      </c>
      <c r="H38" s="22"/>
    </row>
    <row r="39" ht="28.5" customHeight="1" spans="1:8">
      <c r="A39" s="10" t="s">
        <v>44</v>
      </c>
      <c r="B39" s="11">
        <v>13197</v>
      </c>
      <c r="C39" s="11">
        <v>13633</v>
      </c>
      <c r="D39" s="11">
        <v>13633</v>
      </c>
      <c r="E39" s="18">
        <f>D39/C39</f>
        <v>1</v>
      </c>
      <c r="F39" s="14"/>
      <c r="G39" s="18">
        <f>12841/9965</f>
        <v>1.28861013547416</v>
      </c>
      <c r="H39" s="14"/>
    </row>
    <row r="40" ht="28.5" customHeight="1" spans="1:8">
      <c r="A40" s="28" t="s">
        <v>45</v>
      </c>
      <c r="B40" s="11">
        <v>73</v>
      </c>
      <c r="C40" s="11">
        <v>86</v>
      </c>
      <c r="D40" s="11">
        <v>86</v>
      </c>
      <c r="E40" s="18">
        <f>D40/C40</f>
        <v>1</v>
      </c>
      <c r="F40" s="14"/>
      <c r="G40" s="18">
        <f>86/73</f>
        <v>1.17808219178082</v>
      </c>
      <c r="H40" s="14"/>
    </row>
    <row r="41" ht="28.5" customHeight="1" spans="1:8">
      <c r="A41" s="10" t="s">
        <v>46</v>
      </c>
      <c r="B41" s="11"/>
      <c r="C41" s="11"/>
      <c r="D41" s="11"/>
      <c r="E41" s="18"/>
      <c r="F41" s="14"/>
      <c r="G41" s="18"/>
      <c r="H41" s="14"/>
    </row>
    <row r="42" ht="28.5" customHeight="1" spans="1:8">
      <c r="A42" s="26"/>
      <c r="B42" s="26"/>
      <c r="C42" s="26"/>
      <c r="D42" s="26"/>
      <c r="E42" s="18"/>
      <c r="F42" s="14"/>
      <c r="G42" s="18"/>
      <c r="H42" s="14"/>
    </row>
    <row r="43" ht="30.6" customHeight="1" spans="1:8">
      <c r="A43" s="29" t="s">
        <v>47</v>
      </c>
      <c r="B43" s="11">
        <v>166700</v>
      </c>
      <c r="C43" s="11">
        <v>274055</v>
      </c>
      <c r="D43" s="11">
        <v>239065</v>
      </c>
      <c r="E43" s="18">
        <f>D43/C43</f>
        <v>0.87232489828684</v>
      </c>
      <c r="F43" s="14"/>
      <c r="G43" s="18">
        <f>239065/213267</f>
        <v>1.12096573778409</v>
      </c>
      <c r="H43" s="14"/>
    </row>
  </sheetData>
  <mergeCells count="85">
    <mergeCell ref="A1:H1"/>
    <mergeCell ref="A2:E2"/>
    <mergeCell ref="F2:G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2023-08-03T09:20:00Z</dcterms:created>
  <dcterms:modified xsi:type="dcterms:W3CDTF">2025-09-26T01:39:46Z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2023-10-10T11:03:27Z</vt:filetime>
  </property>
  <property fmtid="{D5CDD505-2E9C-101B-9397-08002B2CF9AE}" pid="4" name="ICV">
    <vt:lpwstr>DE97F6546BFD43619473793761D6C2D8</vt:lpwstr>
  </property>
  <property fmtid="{D5CDD505-2E9C-101B-9397-08002B2CF9AE}" pid="5" name="KSOProductBuildVer">
    <vt:lpwstr>2052-10.1.0.7520</vt:lpwstr>
  </property>
</Properties>
</file>